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THANHG~1\AppData\Local\Temp\Tandan JSC\files\"/>
    </mc:Choice>
  </mc:AlternateContent>
  <xr:revisionPtr revIDLastSave="0" documentId="13_ncr:1_{66277E29-0EDA-42C9-887C-8519BDCD90D2}" xr6:coauthVersionLast="43" xr6:coauthVersionMax="43" xr10:uidLastSave="{00000000-0000-0000-0000-000000000000}"/>
  <bookViews>
    <workbookView xWindow="-108" yWindow="-108" windowWidth="23256" windowHeight="12456" xr2:uid="{00000000-000D-0000-FFFF-FFFF00000000}"/>
  </bookViews>
  <sheets>
    <sheet name="Bieu tong hop" sheetId="1" r:id="rId1"/>
  </sheets>
  <externalReferences>
    <externalReference r:id="rId2"/>
    <externalReference r:id="rId3"/>
  </externalReferences>
  <definedNames>
    <definedName name="_xlnm._FilterDatabase" localSheetId="0" hidden="1">'Bieu tong hop'!$A$6:$V$19</definedName>
    <definedName name="_xlnm.Print_Area" localSheetId="0">'Bieu tong hop'!$A$1:$R$19</definedName>
    <definedName name="_xlnm.Print_Titles" localSheetId="0">'Bieu tong hop'!$4:$4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M17" i="1"/>
  <c r="L17" i="1"/>
  <c r="K17" i="1"/>
  <c r="G17" i="1"/>
  <c r="F17" i="1"/>
  <c r="E17" i="1"/>
  <c r="M16" i="1"/>
  <c r="L16" i="1"/>
  <c r="H16" i="1"/>
  <c r="G16" i="1"/>
  <c r="F16" i="1"/>
  <c r="E16" i="1"/>
  <c r="M15" i="1"/>
  <c r="L15" i="1"/>
  <c r="K15" i="1"/>
  <c r="G15" i="1"/>
  <c r="F15" i="1"/>
  <c r="M14" i="1"/>
  <c r="L14" i="1"/>
  <c r="K14" i="1"/>
  <c r="H14" i="1"/>
  <c r="G14" i="1"/>
  <c r="F14" i="1"/>
  <c r="O13" i="1"/>
  <c r="N13" i="1"/>
  <c r="M13" i="1"/>
  <c r="L13" i="1"/>
  <c r="I13" i="1"/>
  <c r="H13" i="1"/>
  <c r="G13" i="1"/>
  <c r="G19" i="1" s="1"/>
  <c r="F13" i="1"/>
  <c r="O12" i="1"/>
  <c r="O19" i="1" s="1"/>
  <c r="N12" i="1"/>
  <c r="N19" i="1" s="1"/>
  <c r="J12" i="1"/>
  <c r="I12" i="1"/>
  <c r="H12" i="1"/>
  <c r="F12" i="1"/>
  <c r="J11" i="1"/>
  <c r="I11" i="1"/>
  <c r="H11" i="1"/>
  <c r="F11" i="1"/>
  <c r="J10" i="1"/>
  <c r="I10" i="1"/>
  <c r="H10" i="1"/>
  <c r="F10" i="1"/>
  <c r="E10" i="1" s="1"/>
  <c r="J9" i="1"/>
  <c r="I9" i="1"/>
  <c r="H9" i="1"/>
  <c r="E9" i="1" s="1"/>
  <c r="F9" i="1"/>
  <c r="I8" i="1"/>
  <c r="E8" i="1" s="1"/>
  <c r="H8" i="1"/>
  <c r="F8" i="1"/>
  <c r="J7" i="1"/>
  <c r="J19" i="1" s="1"/>
  <c r="I7" i="1"/>
  <c r="H7" i="1"/>
  <c r="H19" i="1" s="1"/>
  <c r="F7" i="1"/>
  <c r="K19" i="1" l="1"/>
  <c r="I19" i="1"/>
  <c r="E15" i="1"/>
  <c r="F19" i="1"/>
  <c r="E11" i="1"/>
  <c r="L19" i="1"/>
  <c r="M19" i="1"/>
  <c r="E12" i="1"/>
  <c r="E14" i="1"/>
  <c r="E7" i="1"/>
  <c r="E13" i="1"/>
  <c r="E19" i="1" s="1"/>
</calcChain>
</file>

<file path=xl/sharedStrings.xml><?xml version="1.0" encoding="utf-8"?>
<sst xmlns="http://schemas.openxmlformats.org/spreadsheetml/2006/main" count="61" uniqueCount="45">
  <si>
    <t>Biểu 01</t>
  </si>
  <si>
    <t>(Kèm theo Quyết định số:                 /QĐ-UBND ngày         /6/2026 của Chủ tịch UBND phường Chũ)</t>
  </si>
  <si>
    <t>STT</t>
  </si>
  <si>
    <t>Họ và tên hộ gia đình, cá nhân</t>
  </si>
  <si>
    <t>Địa chỉ thường trú</t>
  </si>
  <si>
    <t>Địa chỉ thu hồi</t>
  </si>
  <si>
    <t>Tổng tiền</t>
  </si>
  <si>
    <t>Trong đó</t>
  </si>
  <si>
    <t>Phương án bồi thường bằng đất, giao đất khi Nhà nước thu hồi đất ở</t>
  </si>
  <si>
    <t>Tiền bồi thường  đất thu hồi</t>
  </si>
  <si>
    <t>Tiền bồi thường cây cối hoa màu</t>
  </si>
  <si>
    <t>Tiền BT công trình</t>
  </si>
  <si>
    <t>Bồi thường chi phí di chuyển tài sản</t>
  </si>
  <si>
    <t>Các khoản hỗ trợ khác</t>
  </si>
  <si>
    <t>Tái định cư</t>
  </si>
  <si>
    <t>Bồi thường bằng đất</t>
  </si>
  <si>
    <t>Vị trí lô đất bồi thường</t>
  </si>
  <si>
    <t>Hỗ trợ về công trình, vật kiến trúc trên đất</t>
  </si>
  <si>
    <t>Hỗ trợ về cây lâu năm vượt mật độ trên đất</t>
  </si>
  <si>
    <t>Hỗ trợ ổn định đời sồng</t>
  </si>
  <si>
    <t>Hỗ trợ đào tạo, chuyển đổi nghề và tìm kiếm việc làm</t>
  </si>
  <si>
    <t>Hỗ trợ thuê nhà ở trong 9 tháng</t>
  </si>
  <si>
    <t>Thưởng đối với người có đất thu hồi bàn giao mặt bằng trước thời hạn</t>
  </si>
  <si>
    <t>Phan Văn Hiếu</t>
  </si>
  <si>
    <t>TDP Tân Tiến, phường Chũ</t>
  </si>
  <si>
    <t>1</t>
  </si>
  <si>
    <t>Nguyễn Thị Hương</t>
  </si>
  <si>
    <t>Bùi Thị Phượng</t>
  </si>
  <si>
    <t>TDP Trần Hưng Đạo, phường Chũ</t>
  </si>
  <si>
    <t>Phan Thanh Kiềm</t>
  </si>
  <si>
    <t>TDP Trung Nghĩa, phường Chũ</t>
  </si>
  <si>
    <t>Phương Văn Hội</t>
  </si>
  <si>
    <t>thôn Biếng, xã Nam Dương</t>
  </si>
  <si>
    <t>Nguyễn Thị Yến</t>
  </si>
  <si>
    <t>TDP Tư Một, phường Phượng Sơn</t>
  </si>
  <si>
    <t>Trần Thị Nhung</t>
  </si>
  <si>
    <t>Trần Quang Cảnh</t>
  </si>
  <si>
    <t>TDP Dốc Đồn, phường Chũ</t>
  </si>
  <si>
    <t>Vũ Mạnh Hùng</t>
  </si>
  <si>
    <t>TDP Quang Trung, phường Chũ</t>
  </si>
  <si>
    <t>Trương Đức Bảo</t>
  </si>
  <si>
    <t>TDP Bình Nội, phường Chũ</t>
  </si>
  <si>
    <t>Chi phí giải phóng mặt bằng</t>
  </si>
  <si>
    <t>Tổng</t>
  </si>
  <si>
    <t>BIỂU TỔNG HỢP  KINH PHÍ BT GPMB CỦA CÁC HỘ GIA ĐÌNH, CÁ NHÂN KHI NHÀ NƯỚC THU HỒI ĐẤT ĐỂ THỰC HIỆN DỰ ÁN:XÂY DỰNG ĐƯỜNG VÀNH ĐAI THỊ TRẤN CHŨ, HUYỆN LỤC NGẠN, TỈNH BẮC GIANG                                                                  THEO HÌNH THỨC HỢP ĐỒNG XÂY DỰNG -  CHUYỂN GIAO (BT) - ĐỢT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</si>
</sst>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₫_-;\-* #,##0\ _₫_-;_-* &quot;-&quot;??\ _₫_-;_-@_-"/>
    <numFmt numFmtId="165" formatCode="_(* #,##0.000_);_(* \(#,##0.000\);_(* &quot;-&quot;???_);_(@_)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4"/>
      <color theme="4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49" fontId="3" fillId="0" borderId="0" xfId="1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1" applyFont="1"/>
    <xf numFmtId="0" fontId="3" fillId="0" borderId="0" xfId="1" applyFont="1"/>
    <xf numFmtId="0" fontId="1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3" fontId="6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/>
    <xf numFmtId="164" fontId="1" fillId="0" borderId="2" xfId="1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165" fontId="7" fillId="0" borderId="2" xfId="0" applyNumberFormat="1" applyFont="1" applyBorder="1" applyAlignment="1">
      <alignment horizontal="justify" vertical="center"/>
    </xf>
    <xf numFmtId="0" fontId="8" fillId="0" borderId="0" xfId="1" applyFont="1"/>
    <xf numFmtId="3" fontId="1" fillId="0" borderId="0" xfId="1" applyNumberFormat="1" applyFont="1"/>
    <xf numFmtId="3" fontId="4" fillId="0" borderId="2" xfId="1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left" vertical="center"/>
    </xf>
    <xf numFmtId="3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/>
    </xf>
    <xf numFmtId="166" fontId="3" fillId="0" borderId="0" xfId="1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left" vertical="center"/>
    </xf>
    <xf numFmtId="3" fontId="3" fillId="0" borderId="0" xfId="1" applyNumberFormat="1" applyFont="1" applyAlignment="1">
      <alignment horizontal="left" vertical="center"/>
    </xf>
    <xf numFmtId="3" fontId="3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left" vertical="center" wrapText="1"/>
    </xf>
    <xf numFmtId="3" fontId="3" fillId="0" borderId="0" xfId="1" applyNumberFormat="1" applyFont="1"/>
    <xf numFmtId="0" fontId="4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44824</xdr:rowOff>
    </xdr:from>
    <xdr:to>
      <xdr:col>2</xdr:col>
      <xdr:colOff>459441</xdr:colOff>
      <xdr:row>26</xdr:row>
      <xdr:rowOff>234205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/>
        </xdr:cNvSpPr>
      </xdr:nvSpPr>
      <xdr:spPr bwMode="auto">
        <a:xfrm>
          <a:off x="0" y="14118964"/>
          <a:ext cx="2509221" cy="155336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vi-VN" sz="13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85164</xdr:colOff>
      <xdr:row>20</xdr:row>
      <xdr:rowOff>6724</xdr:rowOff>
    </xdr:from>
    <xdr:to>
      <xdr:col>7</xdr:col>
      <xdr:colOff>174811</xdr:colOff>
      <xdr:row>26</xdr:row>
      <xdr:rowOff>196105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6013524" y="14080864"/>
          <a:ext cx="2558527" cy="156098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3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3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3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3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QUY%20DAT\1%20DUONG%20BT\2.%20DUONG%20BT%20(M.DUNG%20LAM)\H&#7891;%20s&#417;%20tr&#236;nh%20&#273;&#7907;t%203%202026%2018%20h&#7897;\H&#7891;%20s&#417;%20tr&#236;nh\PABTHT%20M&#7898;i%202026%20(Chu&#7849;n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QUY%20DAT\m&#7851;u%20PABT\PABT%20C&#212;NG%20KHAI%20T4%202026%20(Update%20T4%20&#273;&#432;&#7901;ng%20B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SGV"/>
      <sheetName val="SGV_2"/>
      <sheetName val="SGV_3"/>
      <sheetName val="SGV_4"/>
      <sheetName val="SGV_5"/>
      <sheetName val="SGV_6"/>
      <sheetName val="SGV_7"/>
      <sheetName val="SGV_8"/>
      <sheetName val="SGV_9"/>
      <sheetName val="SGV_10"/>
      <sheetName val="SGV_11"/>
      <sheetName val="SGV_12"/>
      <sheetName val="SGV_13"/>
      <sheetName val="SGV_14"/>
      <sheetName val="SGV_15"/>
      <sheetName val="SGV_16"/>
      <sheetName val="SGV_17"/>
      <sheetName val="SGV_18"/>
      <sheetName val="SGV_19"/>
      <sheetName val="SGV_20"/>
      <sheetName val="SGV_21"/>
      <sheetName val="SGV_22"/>
      <sheetName val="SGV_23"/>
      <sheetName val="SGV_24"/>
      <sheetName val="SGV_25"/>
      <sheetName val="SGV_26"/>
      <sheetName val="SGV_27"/>
      <sheetName val="SGV_28"/>
      <sheetName val="SGV_29"/>
      <sheetName val="SGV_30"/>
      <sheetName val="Dieu Kien"/>
      <sheetName val="PABT"/>
      <sheetName val="Phan Văn Hiếu"/>
      <sheetName val="Nguyễn Thị Hương"/>
      <sheetName val="Bùi Thị Phượng"/>
      <sheetName val="Phan Thanh Kiềm"/>
      <sheetName val="Phương Văn Hội"/>
      <sheetName val="Nguyễn Thị Yến"/>
      <sheetName val="Trần Thị Nhung"/>
      <sheetName val="Vũ Văn Tập"/>
      <sheetName val="Nguyễn Văn Bắc"/>
      <sheetName val="Nguyễn Đức Hoàng"/>
      <sheetName val="Nguyễn Đức Hiếu"/>
      <sheetName val="Trần Quang Cảnh"/>
      <sheetName val="Vũ Mạnh Hùng"/>
      <sheetName val="Biểu đất"/>
      <sheetName val="Biểu hỗ trợ"/>
      <sheetName val="Biểu Thuê Nhà"/>
      <sheetName val="Biểu di chuyển công trình"/>
      <sheetName val="Biểu đất  trình d5"/>
      <sheetName val="100% cây"/>
      <sheetName val="100% công trìn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>
        <row r="789">
          <cell r="J789">
            <v>1593000000</v>
          </cell>
        </row>
        <row r="791">
          <cell r="J791">
            <v>364350000</v>
          </cell>
        </row>
        <row r="792">
          <cell r="J792">
            <v>15000000</v>
          </cell>
        </row>
        <row r="794">
          <cell r="J794">
            <v>60794400.000000037</v>
          </cell>
        </row>
      </sheetData>
      <sheetData sheetId="34">
        <row r="791">
          <cell r="J791">
            <v>1980000000</v>
          </cell>
        </row>
        <row r="793">
          <cell r="J793">
            <v>604335188</v>
          </cell>
        </row>
        <row r="794">
          <cell r="J794">
            <v>15000000</v>
          </cell>
        </row>
      </sheetData>
      <sheetData sheetId="35">
        <row r="793">
          <cell r="J793">
            <v>1516800000</v>
          </cell>
        </row>
        <row r="795">
          <cell r="J795">
            <v>415076625</v>
          </cell>
        </row>
        <row r="796">
          <cell r="J796">
            <v>15000000</v>
          </cell>
        </row>
        <row r="798">
          <cell r="J798">
            <v>0</v>
          </cell>
        </row>
      </sheetData>
      <sheetData sheetId="36">
        <row r="792">
          <cell r="J792">
            <v>1380000000</v>
          </cell>
        </row>
        <row r="794">
          <cell r="J794">
            <v>259395000</v>
          </cell>
        </row>
        <row r="795">
          <cell r="J795">
            <v>15000000</v>
          </cell>
        </row>
        <row r="797">
          <cell r="J797">
            <v>0</v>
          </cell>
        </row>
      </sheetData>
      <sheetData sheetId="37">
        <row r="794">
          <cell r="J794">
            <v>1407120000.0000002</v>
          </cell>
        </row>
        <row r="796">
          <cell r="J796">
            <v>525614600</v>
          </cell>
        </row>
        <row r="797">
          <cell r="J797">
            <v>15000000</v>
          </cell>
        </row>
        <row r="799">
          <cell r="J799">
            <v>0</v>
          </cell>
        </row>
      </sheetData>
      <sheetData sheetId="38">
        <row r="793">
          <cell r="J793">
            <v>1267200000</v>
          </cell>
        </row>
        <row r="795">
          <cell r="J795">
            <v>500824180</v>
          </cell>
        </row>
        <row r="796">
          <cell r="J796">
            <v>15000000</v>
          </cell>
        </row>
        <row r="798">
          <cell r="J798">
            <v>0</v>
          </cell>
        </row>
        <row r="802">
          <cell r="J802">
            <v>40500000</v>
          </cell>
        </row>
        <row r="803">
          <cell r="J803">
            <v>50000000</v>
          </cell>
        </row>
      </sheetData>
      <sheetData sheetId="39">
        <row r="791">
          <cell r="J791">
            <v>264444000.00000003</v>
          </cell>
        </row>
        <row r="792">
          <cell r="J792">
            <v>0</v>
          </cell>
        </row>
        <row r="793">
          <cell r="J793">
            <v>424296230</v>
          </cell>
        </row>
        <row r="794">
          <cell r="J794">
            <v>15000000</v>
          </cell>
        </row>
        <row r="798">
          <cell r="J798">
            <v>1038000</v>
          </cell>
        </row>
        <row r="799">
          <cell r="J799">
            <v>24220000</v>
          </cell>
        </row>
        <row r="800">
          <cell r="J800">
            <v>27000000</v>
          </cell>
        </row>
        <row r="801">
          <cell r="J801">
            <v>50000000</v>
          </cell>
        </row>
      </sheetData>
      <sheetData sheetId="40"/>
      <sheetData sheetId="41"/>
      <sheetData sheetId="42"/>
      <sheetData sheetId="43"/>
      <sheetData sheetId="44">
        <row r="791">
          <cell r="J791">
            <v>7497000</v>
          </cell>
        </row>
        <row r="792">
          <cell r="J792">
            <v>2300000</v>
          </cell>
        </row>
        <row r="793">
          <cell r="J793">
            <v>5125000</v>
          </cell>
        </row>
        <row r="796">
          <cell r="J796">
            <v>7967500</v>
          </cell>
        </row>
        <row r="798">
          <cell r="J798">
            <v>1606500</v>
          </cell>
        </row>
        <row r="799">
          <cell r="J799">
            <v>37485000</v>
          </cell>
        </row>
      </sheetData>
      <sheetData sheetId="45">
        <row r="797">
          <cell r="J797">
            <v>15463000</v>
          </cell>
        </row>
        <row r="798">
          <cell r="J798">
            <v>23085000</v>
          </cell>
        </row>
        <row r="802">
          <cell r="J802">
            <v>30832000</v>
          </cell>
        </row>
        <row r="804">
          <cell r="J804">
            <v>3313500</v>
          </cell>
        </row>
        <row r="805">
          <cell r="J805">
            <v>77315000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SGV"/>
      <sheetName val="SGV_2"/>
      <sheetName val="SGV_3"/>
      <sheetName val="SGV_4"/>
      <sheetName val="SGV_5"/>
      <sheetName val="SGV_6"/>
      <sheetName val="SGV_7"/>
      <sheetName val="SGV_8"/>
      <sheetName val="SGV_9"/>
      <sheetName val="SGV_10"/>
      <sheetName val="SGV_11"/>
      <sheetName val="SGV_12"/>
      <sheetName val="SGV_13"/>
      <sheetName val="SGV_14"/>
      <sheetName val="SGV_15"/>
      <sheetName val="SGV_16"/>
      <sheetName val="SGV_17"/>
      <sheetName val="SGV_18"/>
      <sheetName val="SGV_19"/>
      <sheetName val="SGV_20"/>
      <sheetName val="SGV_21"/>
      <sheetName val="SGV_22"/>
      <sheetName val="SGV_23"/>
      <sheetName val="SGV_24"/>
      <sheetName val="SGV_25"/>
      <sheetName val="SGV_26"/>
      <sheetName val="Dieu Kien"/>
      <sheetName val="PABT"/>
      <sheetName val="Ng Văn TỰ"/>
      <sheetName val="Luu van Nhu"/>
      <sheetName val="Trương Thị Vững"/>
      <sheetName val="Vũ Đình Phương"/>
      <sheetName val="Trương Đức Bảo (T 295)"/>
      <sheetName val="Trương Đức Bảo (T271)"/>
      <sheetName val="Ng Van Chuyen T500+528"/>
      <sheetName val="Ng Van Chuyen T563"/>
      <sheetName val="Ng Văn Chuyền ODT"/>
      <sheetName val="Bieu tong hop"/>
      <sheetName val="Biểu đất"/>
      <sheetName val="Biểu hỗ trợ"/>
      <sheetName val="Biểu Thuê Nhà"/>
      <sheetName val="Biểu di chuyển công trình"/>
      <sheetName val="Biểu đất  trình d5"/>
      <sheetName val="100% cây"/>
      <sheetName val="100% công trìn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187">
          <cell r="J1187">
            <v>5859000</v>
          </cell>
        </row>
        <row r="1188">
          <cell r="J1188">
            <v>1760000</v>
          </cell>
        </row>
        <row r="1193">
          <cell r="J1193">
            <v>1255500</v>
          </cell>
        </row>
        <row r="1194">
          <cell r="J1194">
            <v>29295000</v>
          </cell>
        </row>
        <row r="1196">
          <cell r="J1196">
            <v>4545000</v>
          </cell>
        </row>
        <row r="1199">
          <cell r="J1199">
            <v>42714500</v>
          </cell>
        </row>
      </sheetData>
      <sheetData sheetId="34">
        <row r="1187">
          <cell r="J1187">
            <v>5257000</v>
          </cell>
        </row>
        <row r="1188">
          <cell r="J1188">
            <v>19650000</v>
          </cell>
        </row>
        <row r="1189">
          <cell r="J1189">
            <v>58148798</v>
          </cell>
        </row>
        <row r="1193">
          <cell r="J1193">
            <v>1126500</v>
          </cell>
        </row>
        <row r="1194">
          <cell r="J1194">
            <v>26284999.999999996</v>
          </cell>
        </row>
        <row r="1199">
          <cell r="J1199">
            <v>110467298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T24"/>
  <sheetViews>
    <sheetView tabSelected="1" view="pageBreakPreview" zoomScale="70" zoomScaleNormal="70" zoomScaleSheetLayoutView="70" workbookViewId="0">
      <pane xSplit="1" topLeftCell="C1" activePane="topRight" state="frozen"/>
      <selection activeCell="G13" sqref="G13"/>
      <selection pane="topRight" activeCell="I8" sqref="I8"/>
    </sheetView>
  </sheetViews>
  <sheetFormatPr defaultColWidth="9.109375" defaultRowHeight="18" x14ac:dyDescent="0.35"/>
  <cols>
    <col min="1" max="1" width="6.44140625" style="8" customWidth="1"/>
    <col min="2" max="2" width="23.44140625" style="32" customWidth="1"/>
    <col min="3" max="3" width="19.44140625" style="33" customWidth="1"/>
    <col min="4" max="4" width="17.5546875" style="8" customWidth="1"/>
    <col min="5" max="5" width="19.5546875" style="8" customWidth="1"/>
    <col min="6" max="6" width="19.88671875" style="34" customWidth="1"/>
    <col min="7" max="7" width="16.109375" style="35" customWidth="1"/>
    <col min="8" max="8" width="17.33203125" style="34" customWidth="1"/>
    <col min="9" max="9" width="19" style="34" customWidth="1"/>
    <col min="10" max="10" width="16.5546875" style="8" customWidth="1"/>
    <col min="11" max="11" width="16.33203125" style="8" customWidth="1"/>
    <col min="12" max="12" width="16.109375" style="8" customWidth="1"/>
    <col min="13" max="13" width="18.5546875" style="8" customWidth="1"/>
    <col min="14" max="14" width="15.6640625" style="36" customWidth="1"/>
    <col min="15" max="15" width="16.33203125" style="2" customWidth="1"/>
    <col min="16" max="16" width="8.88671875" style="39" customWidth="1"/>
    <col min="17" max="17" width="10.33203125" style="2" customWidth="1"/>
    <col min="18" max="18" width="10.33203125" style="6" customWidth="1"/>
    <col min="19" max="19" width="21.33203125" style="6" customWidth="1"/>
    <col min="20" max="16384" width="9.109375" style="6"/>
  </cols>
  <sheetData>
    <row r="1" spans="1:20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3"/>
      <c r="Q1" s="4"/>
      <c r="R1" s="4" t="s">
        <v>0</v>
      </c>
      <c r="S1" s="5"/>
      <c r="T1" s="5"/>
    </row>
    <row r="2" spans="1:20" s="1" customFormat="1" ht="51" customHeight="1" x14ac:dyDescent="0.35">
      <c r="A2" s="51" t="s">
        <v>44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20" ht="29.25" customHeight="1" x14ac:dyDescent="0.3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"/>
      <c r="T3" s="5"/>
    </row>
    <row r="4" spans="1:20" s="8" customFormat="1" ht="54.6" customHeight="1" x14ac:dyDescent="0.35">
      <c r="A4" s="42" t="s">
        <v>2</v>
      </c>
      <c r="B4" s="42" t="s">
        <v>3</v>
      </c>
      <c r="C4" s="42" t="s">
        <v>4</v>
      </c>
      <c r="D4" s="42" t="s">
        <v>5</v>
      </c>
      <c r="E4" s="49" t="s">
        <v>6</v>
      </c>
      <c r="F4" s="42" t="s">
        <v>7</v>
      </c>
      <c r="G4" s="42"/>
      <c r="H4" s="42"/>
      <c r="I4" s="42"/>
      <c r="J4" s="42"/>
      <c r="K4" s="42"/>
      <c r="L4" s="42"/>
      <c r="M4" s="42"/>
      <c r="N4" s="42"/>
      <c r="O4" s="42"/>
      <c r="P4" s="42" t="s">
        <v>8</v>
      </c>
      <c r="Q4" s="42"/>
      <c r="R4" s="42"/>
      <c r="S4" s="7"/>
      <c r="T4" s="7"/>
    </row>
    <row r="5" spans="1:20" s="8" customFormat="1" ht="50.4" customHeight="1" x14ac:dyDescent="0.35">
      <c r="A5" s="42"/>
      <c r="B5" s="42"/>
      <c r="C5" s="42"/>
      <c r="D5" s="42"/>
      <c r="E5" s="49"/>
      <c r="F5" s="42" t="s">
        <v>9</v>
      </c>
      <c r="G5" s="42" t="s">
        <v>10</v>
      </c>
      <c r="H5" s="42" t="s">
        <v>11</v>
      </c>
      <c r="I5" s="42" t="s">
        <v>12</v>
      </c>
      <c r="J5" s="42" t="s">
        <v>13</v>
      </c>
      <c r="K5" s="42"/>
      <c r="L5" s="42"/>
      <c r="M5" s="42"/>
      <c r="N5" s="42"/>
      <c r="O5" s="42"/>
      <c r="P5" s="49" t="s">
        <v>14</v>
      </c>
      <c r="Q5" s="42" t="s">
        <v>15</v>
      </c>
      <c r="R5" s="42" t="s">
        <v>16</v>
      </c>
      <c r="S5" s="7"/>
      <c r="T5" s="7"/>
    </row>
    <row r="6" spans="1:20" ht="150.75" customHeight="1" x14ac:dyDescent="0.35">
      <c r="A6" s="42"/>
      <c r="B6" s="42"/>
      <c r="C6" s="42"/>
      <c r="D6" s="42"/>
      <c r="E6" s="49"/>
      <c r="F6" s="42"/>
      <c r="G6" s="42"/>
      <c r="H6" s="42"/>
      <c r="I6" s="42"/>
      <c r="J6" s="9" t="s">
        <v>17</v>
      </c>
      <c r="K6" s="9" t="s">
        <v>18</v>
      </c>
      <c r="L6" s="9" t="s">
        <v>19</v>
      </c>
      <c r="M6" s="9" t="s">
        <v>20</v>
      </c>
      <c r="N6" s="10" t="s">
        <v>21</v>
      </c>
      <c r="O6" s="10" t="s">
        <v>22</v>
      </c>
      <c r="P6" s="49"/>
      <c r="Q6" s="42"/>
      <c r="R6" s="42"/>
      <c r="S6" s="5"/>
      <c r="T6" s="5"/>
    </row>
    <row r="7" spans="1:20" ht="58.8" customHeight="1" x14ac:dyDescent="0.35">
      <c r="A7" s="11">
        <v>1</v>
      </c>
      <c r="B7" s="12" t="s">
        <v>23</v>
      </c>
      <c r="C7" s="13" t="s">
        <v>24</v>
      </c>
      <c r="D7" s="13" t="s">
        <v>24</v>
      </c>
      <c r="E7" s="14">
        <f>F7+G7+H7+I7+J7+L7+M7+N7+O7</f>
        <v>2033144400</v>
      </c>
      <c r="F7" s="15">
        <f>'[1]Phan Văn Hiếu'!J789</f>
        <v>1593000000</v>
      </c>
      <c r="G7" s="16">
        <v>0</v>
      </c>
      <c r="H7" s="15">
        <f>'[1]Phan Văn Hiếu'!J791</f>
        <v>364350000</v>
      </c>
      <c r="I7" s="17">
        <f>'[1]Phan Văn Hiếu'!J792</f>
        <v>15000000</v>
      </c>
      <c r="J7" s="15">
        <f>'[1]Phan Văn Hiếu'!J794</f>
        <v>60794400.000000037</v>
      </c>
      <c r="K7" s="18">
        <v>0</v>
      </c>
      <c r="L7" s="16">
        <v>0</v>
      </c>
      <c r="M7" s="16">
        <v>0</v>
      </c>
      <c r="N7" s="16">
        <v>0</v>
      </c>
      <c r="O7" s="16">
        <v>0</v>
      </c>
      <c r="P7" s="15"/>
      <c r="Q7" s="19" t="s">
        <v>25</v>
      </c>
      <c r="R7" s="20"/>
      <c r="S7" s="5"/>
      <c r="T7" s="5"/>
    </row>
    <row r="8" spans="1:20" ht="58.8" customHeight="1" x14ac:dyDescent="0.35">
      <c r="A8" s="11">
        <v>2</v>
      </c>
      <c r="B8" s="12" t="s">
        <v>26</v>
      </c>
      <c r="C8" s="13" t="s">
        <v>24</v>
      </c>
      <c r="D8" s="13" t="s">
        <v>24</v>
      </c>
      <c r="E8" s="14">
        <f t="shared" ref="E8:E12" si="0">F8+G8+H8+I8+J8+L8+M8+N8+O8</f>
        <v>2599335188</v>
      </c>
      <c r="F8" s="15">
        <f>'[1]Nguyễn Thị Hương'!J791</f>
        <v>1980000000</v>
      </c>
      <c r="G8" s="16">
        <v>0</v>
      </c>
      <c r="H8" s="15">
        <f>'[1]Nguyễn Thị Hương'!J793</f>
        <v>604335188</v>
      </c>
      <c r="I8" s="17">
        <f>'[1]Nguyễn Thị Hương'!J794</f>
        <v>15000000</v>
      </c>
      <c r="J8" s="21">
        <v>0</v>
      </c>
      <c r="K8" s="18">
        <v>0</v>
      </c>
      <c r="L8" s="16">
        <v>0</v>
      </c>
      <c r="M8" s="16">
        <v>0</v>
      </c>
      <c r="N8" s="16">
        <v>0</v>
      </c>
      <c r="O8" s="16">
        <v>0</v>
      </c>
      <c r="P8" s="15"/>
      <c r="Q8" s="19" t="s">
        <v>25</v>
      </c>
      <c r="R8" s="20"/>
      <c r="S8" s="5"/>
      <c r="T8" s="5"/>
    </row>
    <row r="9" spans="1:20" ht="58.8" customHeight="1" x14ac:dyDescent="0.35">
      <c r="A9" s="11">
        <v>3</v>
      </c>
      <c r="B9" s="12" t="s">
        <v>27</v>
      </c>
      <c r="C9" s="13" t="s">
        <v>28</v>
      </c>
      <c r="D9" s="13" t="s">
        <v>24</v>
      </c>
      <c r="E9" s="14">
        <f t="shared" si="0"/>
        <v>1946876625</v>
      </c>
      <c r="F9" s="15">
        <f>'[1]Bùi Thị Phượng'!J793</f>
        <v>1516800000</v>
      </c>
      <c r="G9" s="16">
        <v>0</v>
      </c>
      <c r="H9" s="15">
        <f>'[1]Bùi Thị Phượng'!J795</f>
        <v>415076625</v>
      </c>
      <c r="I9" s="17">
        <f>'[1]Bùi Thị Phượng'!J796</f>
        <v>15000000</v>
      </c>
      <c r="J9" s="18">
        <f>'[1]Bùi Thị Phượng'!J798</f>
        <v>0</v>
      </c>
      <c r="K9" s="18">
        <v>0</v>
      </c>
      <c r="L9" s="16">
        <v>0</v>
      </c>
      <c r="M9" s="16">
        <v>0</v>
      </c>
      <c r="N9" s="16">
        <v>0</v>
      </c>
      <c r="O9" s="16">
        <v>0</v>
      </c>
      <c r="P9" s="15"/>
      <c r="Q9" s="19" t="s">
        <v>25</v>
      </c>
      <c r="R9" s="20"/>
      <c r="S9" s="5"/>
      <c r="T9" s="5"/>
    </row>
    <row r="10" spans="1:20" ht="58.8" customHeight="1" x14ac:dyDescent="0.35">
      <c r="A10" s="11">
        <v>4</v>
      </c>
      <c r="B10" s="12" t="s">
        <v>29</v>
      </c>
      <c r="C10" s="13" t="s">
        <v>30</v>
      </c>
      <c r="D10" s="13" t="s">
        <v>24</v>
      </c>
      <c r="E10" s="14">
        <f t="shared" si="0"/>
        <v>1654395000</v>
      </c>
      <c r="F10" s="15">
        <f>'[1]Phan Thanh Kiềm'!J792</f>
        <v>1380000000</v>
      </c>
      <c r="G10" s="16">
        <v>0</v>
      </c>
      <c r="H10" s="15">
        <f>'[1]Phan Thanh Kiềm'!J794</f>
        <v>259395000</v>
      </c>
      <c r="I10" s="17">
        <f>'[1]Phan Thanh Kiềm'!J795</f>
        <v>15000000</v>
      </c>
      <c r="J10" s="18">
        <f>'[1]Phan Thanh Kiềm'!J797</f>
        <v>0</v>
      </c>
      <c r="K10" s="18">
        <v>0</v>
      </c>
      <c r="L10" s="16">
        <v>0</v>
      </c>
      <c r="M10" s="16">
        <v>0</v>
      </c>
      <c r="N10" s="16">
        <v>0</v>
      </c>
      <c r="O10" s="16">
        <v>0</v>
      </c>
      <c r="P10" s="15"/>
      <c r="Q10" s="19" t="s">
        <v>25</v>
      </c>
      <c r="R10" s="20"/>
      <c r="S10" s="5"/>
      <c r="T10" s="5"/>
    </row>
    <row r="11" spans="1:20" ht="58.8" customHeight="1" x14ac:dyDescent="0.35">
      <c r="A11" s="11">
        <v>5</v>
      </c>
      <c r="B11" s="12" t="s">
        <v>31</v>
      </c>
      <c r="C11" s="13" t="s">
        <v>32</v>
      </c>
      <c r="D11" s="13" t="s">
        <v>24</v>
      </c>
      <c r="E11" s="14">
        <f>F11+G11+H11+I11+J11+L11+M11+N11+O11</f>
        <v>1947734600.0000002</v>
      </c>
      <c r="F11" s="15">
        <f>'[1]Phương Văn Hội'!J794</f>
        <v>1407120000.0000002</v>
      </c>
      <c r="G11" s="16">
        <v>0</v>
      </c>
      <c r="H11" s="15">
        <f>'[1]Phương Văn Hội'!J796</f>
        <v>525614600</v>
      </c>
      <c r="I11" s="17">
        <f>'[1]Phương Văn Hội'!J797</f>
        <v>15000000</v>
      </c>
      <c r="J11" s="18">
        <f>'[1]Phương Văn Hội'!J799</f>
        <v>0</v>
      </c>
      <c r="K11" s="18">
        <v>0</v>
      </c>
      <c r="L11" s="16">
        <v>0</v>
      </c>
      <c r="M11" s="16">
        <v>0</v>
      </c>
      <c r="N11" s="16">
        <v>0</v>
      </c>
      <c r="O11" s="16">
        <v>0</v>
      </c>
      <c r="P11" s="15"/>
      <c r="Q11" s="19" t="s">
        <v>25</v>
      </c>
      <c r="R11" s="20"/>
      <c r="S11" s="5"/>
      <c r="T11" s="5"/>
    </row>
    <row r="12" spans="1:20" ht="58.8" customHeight="1" x14ac:dyDescent="0.35">
      <c r="A12" s="11">
        <v>6</v>
      </c>
      <c r="B12" s="12" t="s">
        <v>33</v>
      </c>
      <c r="C12" s="13" t="s">
        <v>34</v>
      </c>
      <c r="D12" s="13" t="s">
        <v>24</v>
      </c>
      <c r="E12" s="14">
        <f t="shared" si="0"/>
        <v>1873524180</v>
      </c>
      <c r="F12" s="15">
        <f>'[1]Nguyễn Thị Yến'!J793</f>
        <v>1267200000</v>
      </c>
      <c r="G12" s="16">
        <v>0</v>
      </c>
      <c r="H12" s="15">
        <f>'[1]Nguyễn Thị Yến'!J795</f>
        <v>500824180</v>
      </c>
      <c r="I12" s="22">
        <f>'[1]Nguyễn Thị Yến'!J796</f>
        <v>15000000</v>
      </c>
      <c r="J12" s="18">
        <f>'[1]Nguyễn Thị Yến'!J798</f>
        <v>0</v>
      </c>
      <c r="K12" s="18">
        <v>0</v>
      </c>
      <c r="L12" s="16">
        <v>0</v>
      </c>
      <c r="M12" s="16">
        <v>0</v>
      </c>
      <c r="N12" s="15">
        <f>'[1]Nguyễn Thị Yến'!J802</f>
        <v>40500000</v>
      </c>
      <c r="O12" s="15">
        <f>'[1]Nguyễn Thị Yến'!J803</f>
        <v>50000000</v>
      </c>
      <c r="P12" s="15">
        <v>0</v>
      </c>
      <c r="Q12" s="19">
        <v>1</v>
      </c>
      <c r="R12" s="20"/>
      <c r="S12" s="5"/>
      <c r="T12" s="5"/>
    </row>
    <row r="13" spans="1:20" ht="58.8" customHeight="1" x14ac:dyDescent="0.35">
      <c r="A13" s="11">
        <v>7</v>
      </c>
      <c r="B13" s="12" t="s">
        <v>35</v>
      </c>
      <c r="C13" s="13" t="s">
        <v>34</v>
      </c>
      <c r="D13" s="13" t="s">
        <v>24</v>
      </c>
      <c r="E13" s="14">
        <f>F13+G13+H13+I13+J13+L13+M13+N13+O13</f>
        <v>805998230</v>
      </c>
      <c r="F13" s="15">
        <f>'[1]Trần Thị Nhung'!J791</f>
        <v>264444000.00000003</v>
      </c>
      <c r="G13" s="16">
        <f>'[1]Trần Thị Nhung'!J792</f>
        <v>0</v>
      </c>
      <c r="H13" s="15">
        <f>'[1]Trần Thị Nhung'!J793</f>
        <v>424296230</v>
      </c>
      <c r="I13" s="22">
        <f>'[1]Trần Thị Nhung'!J794</f>
        <v>15000000</v>
      </c>
      <c r="J13" s="16">
        <v>0</v>
      </c>
      <c r="K13" s="18">
        <v>0</v>
      </c>
      <c r="L13" s="16">
        <f>'[1]Trần Thị Nhung'!J798</f>
        <v>1038000</v>
      </c>
      <c r="M13" s="15">
        <f>'[1]Trần Thị Nhung'!J799</f>
        <v>24220000</v>
      </c>
      <c r="N13" s="15">
        <f>'[1]Trần Thị Nhung'!J800</f>
        <v>27000000</v>
      </c>
      <c r="O13" s="15">
        <f>'[1]Trần Thị Nhung'!J801</f>
        <v>50000000</v>
      </c>
      <c r="P13" s="15"/>
      <c r="Q13" s="19">
        <v>0</v>
      </c>
      <c r="R13" s="20"/>
      <c r="S13" s="5"/>
      <c r="T13" s="5"/>
    </row>
    <row r="14" spans="1:20" s="25" customFormat="1" ht="58.8" customHeight="1" x14ac:dyDescent="0.35">
      <c r="A14" s="11">
        <v>8</v>
      </c>
      <c r="B14" s="12" t="s">
        <v>36</v>
      </c>
      <c r="C14" s="23" t="s">
        <v>37</v>
      </c>
      <c r="D14" s="23" t="s">
        <v>24</v>
      </c>
      <c r="E14" s="14">
        <f>F14+G14+H14+I14+J14+L14+M14+N14+O14+K14</f>
        <v>61981000</v>
      </c>
      <c r="F14" s="15">
        <f>'[1]Trần Quang Cảnh'!J791</f>
        <v>7497000</v>
      </c>
      <c r="G14" s="15">
        <f>'[1]Trần Quang Cảnh'!J792</f>
        <v>2300000</v>
      </c>
      <c r="H14" s="24">
        <f>'[1]Trần Quang Cảnh'!$J$793</f>
        <v>5125000</v>
      </c>
      <c r="I14" s="24">
        <v>0</v>
      </c>
      <c r="J14" s="24">
        <v>0</v>
      </c>
      <c r="K14" s="15">
        <f>'[1]Trần Quang Cảnh'!$J$796</f>
        <v>7967500</v>
      </c>
      <c r="L14" s="15">
        <f>'[1]Trần Quang Cảnh'!J798</f>
        <v>1606500</v>
      </c>
      <c r="M14" s="15">
        <f>'[1]Trần Quang Cảnh'!J799</f>
        <v>37485000</v>
      </c>
      <c r="N14" s="16">
        <v>0</v>
      </c>
      <c r="O14" s="16">
        <v>0</v>
      </c>
      <c r="P14" s="15"/>
      <c r="Q14" s="19">
        <v>0</v>
      </c>
      <c r="R14" s="20"/>
      <c r="S14" s="5"/>
    </row>
    <row r="15" spans="1:20" ht="58.8" customHeight="1" x14ac:dyDescent="0.35">
      <c r="A15" s="11">
        <v>9</v>
      </c>
      <c r="B15" s="12" t="s">
        <v>38</v>
      </c>
      <c r="C15" s="23" t="s">
        <v>39</v>
      </c>
      <c r="D15" s="23" t="s">
        <v>24</v>
      </c>
      <c r="E15" s="14">
        <f>F15+G15+H15+I15+J15+L15+M15+N15+O15+K15</f>
        <v>150008500</v>
      </c>
      <c r="F15" s="15">
        <f>'[1]Vũ Mạnh Hùng'!J797</f>
        <v>15463000</v>
      </c>
      <c r="G15" s="15">
        <f>'[1]Vũ Mạnh Hùng'!J798</f>
        <v>23085000</v>
      </c>
      <c r="H15" s="24">
        <v>0</v>
      </c>
      <c r="I15" s="24">
        <v>0</v>
      </c>
      <c r="J15" s="24">
        <v>0</v>
      </c>
      <c r="K15" s="15">
        <f>+'[1]Vũ Mạnh Hùng'!$J$802</f>
        <v>30832000</v>
      </c>
      <c r="L15" s="15">
        <f>'[1]Vũ Mạnh Hùng'!J804</f>
        <v>3313500</v>
      </c>
      <c r="M15" s="15">
        <f>'[1]Vũ Mạnh Hùng'!J805</f>
        <v>77315000</v>
      </c>
      <c r="N15" s="16">
        <v>0</v>
      </c>
      <c r="O15" s="16">
        <v>0</v>
      </c>
      <c r="P15" s="15"/>
      <c r="Q15" s="19">
        <v>0</v>
      </c>
      <c r="R15" s="20"/>
      <c r="S15" s="5"/>
      <c r="T15" s="5"/>
    </row>
    <row r="16" spans="1:20" ht="58.8" customHeight="1" x14ac:dyDescent="0.35">
      <c r="A16" s="43">
        <v>10</v>
      </c>
      <c r="B16" s="44" t="s">
        <v>40</v>
      </c>
      <c r="C16" s="45" t="s">
        <v>41</v>
      </c>
      <c r="D16" s="45" t="s">
        <v>41</v>
      </c>
      <c r="E16" s="14">
        <f>'[2]Trương Đức Bảo (T271)'!$J$1199</f>
        <v>110467298</v>
      </c>
      <c r="F16" s="15">
        <f>'[2]Trương Đức Bảo (T271)'!$J$1187</f>
        <v>5257000</v>
      </c>
      <c r="G16" s="15">
        <f>'[2]Trương Đức Bảo (T271)'!$J$1188</f>
        <v>19650000</v>
      </c>
      <c r="H16" s="15">
        <f>'[2]Trương Đức Bảo (T271)'!$J$1189</f>
        <v>58148798</v>
      </c>
      <c r="I16" s="24">
        <v>0</v>
      </c>
      <c r="J16" s="24">
        <v>0</v>
      </c>
      <c r="K16" s="24">
        <v>0</v>
      </c>
      <c r="L16" s="15">
        <f>'[2]Trương Đức Bảo (T271)'!$J$1193</f>
        <v>1126500</v>
      </c>
      <c r="M16" s="15">
        <f>'[2]Trương Đức Bảo (T271)'!$J$1194</f>
        <v>26284999.999999996</v>
      </c>
      <c r="N16" s="24">
        <v>0</v>
      </c>
      <c r="O16" s="24">
        <v>0</v>
      </c>
      <c r="P16" s="12"/>
      <c r="Q16" s="15">
        <v>0</v>
      </c>
      <c r="R16" s="20"/>
      <c r="S16" s="5"/>
      <c r="T16" s="5"/>
    </row>
    <row r="17" spans="1:20" ht="58.8" customHeight="1" x14ac:dyDescent="0.35">
      <c r="A17" s="43"/>
      <c r="B17" s="44"/>
      <c r="C17" s="45"/>
      <c r="D17" s="45"/>
      <c r="E17" s="14">
        <f>'[2]Trương Đức Bảo (T 295)'!$J$1199</f>
        <v>42714500</v>
      </c>
      <c r="F17" s="15">
        <f>'[2]Trương Đức Bảo (T 295)'!$J$1187</f>
        <v>5859000</v>
      </c>
      <c r="G17" s="15">
        <f>'[2]Trương Đức Bảo (T 295)'!$J$1188</f>
        <v>1760000</v>
      </c>
      <c r="H17" s="15"/>
      <c r="I17" s="24">
        <v>0</v>
      </c>
      <c r="J17" s="24">
        <v>0</v>
      </c>
      <c r="K17" s="16">
        <f>'[2]Trương Đức Bảo (T 295)'!$J$1196</f>
        <v>4545000</v>
      </c>
      <c r="L17" s="15">
        <f>'[2]Trương Đức Bảo (T 295)'!$J$1193</f>
        <v>1255500</v>
      </c>
      <c r="M17" s="15">
        <f>'[2]Trương Đức Bảo (T 295)'!$J$1194</f>
        <v>29295000</v>
      </c>
      <c r="N17" s="24">
        <v>0</v>
      </c>
      <c r="O17" s="24">
        <v>0</v>
      </c>
      <c r="P17" s="12"/>
      <c r="Q17" s="15">
        <v>0</v>
      </c>
      <c r="R17" s="20"/>
      <c r="S17" s="5"/>
      <c r="T17" s="5"/>
    </row>
    <row r="18" spans="1:20" ht="46.95" customHeight="1" x14ac:dyDescent="0.35">
      <c r="A18" s="46" t="s">
        <v>42</v>
      </c>
      <c r="B18" s="47"/>
      <c r="C18" s="47"/>
      <c r="D18" s="48"/>
      <c r="E18" s="14">
        <v>396785000</v>
      </c>
      <c r="F18" s="15"/>
      <c r="G18" s="16"/>
      <c r="H18" s="15"/>
      <c r="I18" s="16"/>
      <c r="J18" s="16"/>
      <c r="K18" s="16"/>
      <c r="L18" s="16"/>
      <c r="M18" s="16"/>
      <c r="N18" s="16"/>
      <c r="O18" s="16"/>
      <c r="P18" s="15"/>
      <c r="Q18" s="15"/>
      <c r="R18" s="20"/>
      <c r="S18" s="26"/>
      <c r="T18" s="5"/>
    </row>
    <row r="19" spans="1:20" s="31" customFormat="1" ht="43.2" customHeight="1" x14ac:dyDescent="0.3">
      <c r="A19" s="41" t="s">
        <v>43</v>
      </c>
      <c r="B19" s="41"/>
      <c r="C19" s="41"/>
      <c r="D19" s="41"/>
      <c r="E19" s="27">
        <f>SUM(E7:E18)</f>
        <v>13622964521</v>
      </c>
      <c r="F19" s="27">
        <f t="shared" ref="F19:O19" si="1">SUM(F7:F17)</f>
        <v>9442640000</v>
      </c>
      <c r="G19" s="27">
        <f t="shared" si="1"/>
        <v>46795000</v>
      </c>
      <c r="H19" s="27">
        <f t="shared" si="1"/>
        <v>3157165621</v>
      </c>
      <c r="I19" s="27">
        <f t="shared" si="1"/>
        <v>105000000</v>
      </c>
      <c r="J19" s="27">
        <f t="shared" si="1"/>
        <v>60794400.000000037</v>
      </c>
      <c r="K19" s="27">
        <f t="shared" si="1"/>
        <v>43344500</v>
      </c>
      <c r="L19" s="27">
        <f t="shared" si="1"/>
        <v>8340000</v>
      </c>
      <c r="M19" s="27">
        <f t="shared" si="1"/>
        <v>194600000</v>
      </c>
      <c r="N19" s="27">
        <f t="shared" si="1"/>
        <v>67500000</v>
      </c>
      <c r="O19" s="27">
        <f t="shared" si="1"/>
        <v>100000000</v>
      </c>
      <c r="P19" s="27">
        <f>SUM(P7:P18)</f>
        <v>0</v>
      </c>
      <c r="Q19" s="27">
        <f>+Q7+Q8+Q9+Q10+Q11+Q12</f>
        <v>6</v>
      </c>
      <c r="R19" s="28"/>
      <c r="S19" s="29"/>
      <c r="T19" s="30"/>
    </row>
    <row r="20" spans="1:20" x14ac:dyDescent="0.35">
      <c r="O20" s="36"/>
      <c r="P20" s="37"/>
      <c r="Q20" s="36"/>
    </row>
    <row r="22" spans="1:20" x14ac:dyDescent="0.35">
      <c r="E22" s="38"/>
    </row>
    <row r="23" spans="1:20" x14ac:dyDescent="0.35">
      <c r="J23" s="34"/>
      <c r="K23" s="34"/>
      <c r="L23" s="34"/>
      <c r="M23" s="34"/>
    </row>
    <row r="24" spans="1:20" x14ac:dyDescent="0.35">
      <c r="J24" s="34"/>
      <c r="K24" s="34"/>
      <c r="L24" s="34"/>
      <c r="M24" s="34"/>
      <c r="R24" s="40"/>
    </row>
  </sheetData>
  <autoFilter ref="A6:V19" xr:uid="{00000000-0009-0000-0000-000000000000}"/>
  <mergeCells count="23">
    <mergeCell ref="A2:R2"/>
    <mergeCell ref="A3:R3"/>
    <mergeCell ref="A4:A6"/>
    <mergeCell ref="B4:B6"/>
    <mergeCell ref="C4:C6"/>
    <mergeCell ref="D4:D6"/>
    <mergeCell ref="E4:E6"/>
    <mergeCell ref="F4:O4"/>
    <mergeCell ref="P4:R4"/>
    <mergeCell ref="F5:F6"/>
    <mergeCell ref="A19:D19"/>
    <mergeCell ref="R5:R6"/>
    <mergeCell ref="A16:A17"/>
    <mergeCell ref="B16:B17"/>
    <mergeCell ref="C16:C17"/>
    <mergeCell ref="D16:D17"/>
    <mergeCell ref="A18:D18"/>
    <mergeCell ref="G5:G6"/>
    <mergeCell ref="H5:H6"/>
    <mergeCell ref="I5:I6"/>
    <mergeCell ref="J5:O5"/>
    <mergeCell ref="P5:P6"/>
    <mergeCell ref="Q5:Q6"/>
  </mergeCells>
  <printOptions horizontalCentered="1"/>
  <pageMargins left="0.35433070866141736" right="0.31496062992125984" top="0.39370078740157483" bottom="0.43307086614173229" header="0.39370078740157483" footer="0.19685039370078741"/>
  <pageSetup paperSize="8" scale="70" orientation="landscape" errors="blank" r:id="rId1"/>
  <headerFooter alignWithMargins="0"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Bieu tong hop</vt:lpstr>
      <vt:lpstr>'Bieu tong hop'!Print_Area</vt:lpstr>
      <vt:lpstr>'Bieu tong hop'!Print_Titles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THANHGIONG</cp:lastModifiedBy>
  <cp:lastPrinted>2026-06-15T07:29:15Z</cp:lastPrinted>
  <dcterms:created xsi:type="dcterms:W3CDTF">2026-06-13T01:25:33Z</dcterms:created>
  <dcterms:modified xsi:type="dcterms:W3CDTF">2026-06-15T07:29:24Z</dcterms:modified>
</cp:coreProperties>
</file>